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cee-my.sharepoint.com/personal/jlee_mncee_org/Documents/Migrated from Google/INTERNAL- Electrify Everything (K M A J)/HPWH Contractor Development/Final for April 5/"/>
    </mc:Choice>
  </mc:AlternateContent>
  <xr:revisionPtr revIDLastSave="0" documentId="8_{B9F4EA9F-7D98-4C02-8999-A063175CB1FD}" xr6:coauthVersionLast="47" xr6:coauthVersionMax="47" xr10:uidLastSave="{00000000-0000-0000-0000-000000000000}"/>
  <bookViews>
    <workbookView xWindow="-120" yWindow="-120" windowWidth="29040" windowHeight="15840" xr2:uid="{5848D29C-FD6B-4306-A34D-6B1FE258545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E24" i="1"/>
  <c r="J18" i="1"/>
  <c r="E18" i="1"/>
  <c r="H3" i="1"/>
</calcChain>
</file>

<file path=xl/sharedStrings.xml><?xml version="1.0" encoding="utf-8"?>
<sst xmlns="http://schemas.openxmlformats.org/spreadsheetml/2006/main" count="32" uniqueCount="22">
  <si>
    <t xml:space="preserve">Reference: </t>
  </si>
  <si>
    <t xml:space="preserve">https://www.energy.gov/energysaver/estimating-costs-and-efficiency-storage-demand-and-heat-pump-water-heaters    </t>
  </si>
  <si>
    <t>per ccf</t>
  </si>
  <si>
    <t>per therm</t>
  </si>
  <si>
    <t>Minnesota average natural gas costs</t>
  </si>
  <si>
    <t>per kWh</t>
  </si>
  <si>
    <t>Minnesota average electricity costs</t>
  </si>
  <si>
    <t xml:space="preserve">Gas water heater </t>
  </si>
  <si>
    <t>Therms/day - based on average use patterns and temperature raise required</t>
  </si>
  <si>
    <t>Electric water heater</t>
  </si>
  <si>
    <t>kWh/day - based on average use patterns and temperature raise required</t>
  </si>
  <si>
    <t>Existing system</t>
  </si>
  <si>
    <t>New System</t>
  </si>
  <si>
    <t>EF</t>
  </si>
  <si>
    <t>Gas system</t>
  </si>
  <si>
    <t>Annual Estimate</t>
  </si>
  <si>
    <t>Electric system</t>
  </si>
  <si>
    <t>Notes, you can adjust the assumed therms per day in the formula or the assumed kWh per dayand per kWh up by 15% if you believe that inherently operational costs are higher</t>
  </si>
  <si>
    <t>Example, adjust L9 to be 0.472</t>
  </si>
  <si>
    <t>Example, adjust L12 to be 13.83</t>
  </si>
  <si>
    <t>You can adjust the EF/UEF to match what is found on product literature or in the Qualified Product List for HPWHs</t>
  </si>
  <si>
    <t xml:space="preserve">https://neea.org/resources/residential-hpwh-qualified-products-list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</si>
</sst>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2" xfId="0" applyFont="1" applyFill="1" applyBorder="1"/>
    <xf numFmtId="0" fontId="0" fillId="0" borderId="3" xfId="0" applyBorder="1"/>
    <xf numFmtId="0" fontId="0" fillId="3" borderId="4" xfId="0" applyFill="1" applyBorder="1"/>
    <xf numFmtId="0" fontId="0" fillId="3" borderId="0" xfId="0" applyFill="1"/>
    <xf numFmtId="0" fontId="0" fillId="0" borderId="5" xfId="0" applyBorder="1"/>
    <xf numFmtId="0" fontId="0" fillId="0" borderId="4" xfId="0" applyBorder="1"/>
    <xf numFmtId="0" fontId="1" fillId="2" borderId="0" xfId="0" applyFont="1" applyFill="1"/>
    <xf numFmtId="0" fontId="0" fillId="4" borderId="4" xfId="0" applyFill="1" applyBorder="1"/>
    <xf numFmtId="0" fontId="0" fillId="4" borderId="0" xfId="0" applyFill="1"/>
    <xf numFmtId="0" fontId="1" fillId="2" borderId="4" xfId="0" applyFont="1" applyFill="1" applyBorder="1"/>
    <xf numFmtId="0" fontId="0" fillId="5" borderId="0" xfId="0" applyFill="1"/>
    <xf numFmtId="2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0" borderId="7" xfId="0" applyNumberFormat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1</xdr:row>
      <xdr:rowOff>85725</xdr:rowOff>
    </xdr:from>
    <xdr:to>
      <xdr:col>21</xdr:col>
      <xdr:colOff>163274</xdr:colOff>
      <xdr:row>26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EB1480-3AC4-1B2B-F888-DF2116304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285750"/>
          <a:ext cx="4420949" cy="472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nergysaver/estimating-costs-and-efficiency-storage-demand-and-heat-pump-water-heaters" TargetMode="External"/><Relationship Id="rId1" Type="http://schemas.openxmlformats.org/officeDocument/2006/relationships/hyperlink" Target="https://neea.org/resources/residential-hpwh-qualified-products-lis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0BA8-283C-45B9-B571-DF99DA721727}">
  <dimension ref="C1:Q33"/>
  <sheetViews>
    <sheetView tabSelected="1" workbookViewId="0">
      <selection activeCell="Q1" sqref="Q1"/>
    </sheetView>
  </sheetViews>
  <sheetFormatPr defaultRowHeight="15"/>
  <cols>
    <col min="4" max="4" width="9.7109375" customWidth="1"/>
    <col min="5" max="5" width="9.5703125" bestFit="1" customWidth="1"/>
    <col min="8" max="8" width="11.85546875" customWidth="1"/>
  </cols>
  <sheetData>
    <row r="1" spans="3:17" ht="15.75" thickBot="1">
      <c r="O1" t="s">
        <v>0</v>
      </c>
      <c r="Q1" s="19" t="s">
        <v>1</v>
      </c>
    </row>
    <row r="2" spans="3:17">
      <c r="C2" s="1"/>
      <c r="D2" s="2"/>
      <c r="E2" s="2"/>
      <c r="F2" s="2"/>
      <c r="G2" s="3" t="s">
        <v>2</v>
      </c>
      <c r="H2" s="3" t="s">
        <v>3</v>
      </c>
      <c r="I2" s="2"/>
      <c r="J2" s="2"/>
      <c r="K2" s="2"/>
      <c r="L2" s="4"/>
    </row>
    <row r="3" spans="3:17">
      <c r="C3" s="5" t="s">
        <v>4</v>
      </c>
      <c r="D3" s="6"/>
      <c r="E3" s="6"/>
      <c r="F3" s="6"/>
      <c r="G3">
        <v>11.04</v>
      </c>
      <c r="H3">
        <f>G3/10.37</f>
        <v>1.0646094503375121</v>
      </c>
      <c r="L3" s="7"/>
    </row>
    <row r="4" spans="3:17">
      <c r="C4" s="8"/>
      <c r="L4" s="7"/>
    </row>
    <row r="5" spans="3:17">
      <c r="C5" s="8"/>
      <c r="H5" s="9" t="s">
        <v>5</v>
      </c>
      <c r="L5" s="7"/>
    </row>
    <row r="6" spans="3:17">
      <c r="C6" s="5" t="s">
        <v>6</v>
      </c>
      <c r="D6" s="6"/>
      <c r="E6" s="6"/>
      <c r="F6" s="6"/>
      <c r="H6">
        <v>0.1381</v>
      </c>
      <c r="L6" s="7"/>
    </row>
    <row r="7" spans="3:17">
      <c r="C7" s="8"/>
      <c r="L7" s="7"/>
    </row>
    <row r="8" spans="3:17">
      <c r="C8" s="10" t="s">
        <v>7</v>
      </c>
      <c r="D8" s="11"/>
      <c r="L8" s="7"/>
    </row>
    <row r="9" spans="3:17">
      <c r="C9" s="8"/>
      <c r="D9" t="s">
        <v>8</v>
      </c>
      <c r="L9" s="7">
        <v>0.41049999999999998</v>
      </c>
    </row>
    <row r="10" spans="3:17">
      <c r="C10" s="8"/>
      <c r="L10" s="7"/>
    </row>
    <row r="11" spans="3:17">
      <c r="C11" s="10" t="s">
        <v>9</v>
      </c>
      <c r="D11" s="11"/>
      <c r="L11" s="7"/>
    </row>
    <row r="12" spans="3:17">
      <c r="C12" s="8"/>
      <c r="D12" t="s">
        <v>10</v>
      </c>
      <c r="L12" s="7">
        <v>12.03</v>
      </c>
    </row>
    <row r="13" spans="3:17">
      <c r="C13" s="8"/>
      <c r="L13" s="7"/>
    </row>
    <row r="14" spans="3:17">
      <c r="C14" s="12" t="s">
        <v>11</v>
      </c>
      <c r="D14" s="9"/>
      <c r="H14" s="9" t="s">
        <v>12</v>
      </c>
      <c r="L14" s="7"/>
    </row>
    <row r="15" spans="3:17">
      <c r="C15" s="8"/>
      <c r="E15" t="s">
        <v>13</v>
      </c>
      <c r="J15" t="s">
        <v>13</v>
      </c>
      <c r="L15" s="7"/>
    </row>
    <row r="16" spans="3:17">
      <c r="C16" s="8" t="s">
        <v>14</v>
      </c>
      <c r="E16" s="13">
        <v>0.57999999999999996</v>
      </c>
      <c r="H16" t="s">
        <v>14</v>
      </c>
      <c r="J16" s="13">
        <v>0.95</v>
      </c>
      <c r="L16" s="7"/>
    </row>
    <row r="17" spans="3:12">
      <c r="C17" s="8"/>
      <c r="L17" s="7"/>
    </row>
    <row r="18" spans="3:12">
      <c r="C18" s="8" t="s">
        <v>15</v>
      </c>
      <c r="E18" s="14">
        <f>(365*L9)/(E16*H3)</f>
        <v>242.65414558345825</v>
      </c>
      <c r="H18" t="s">
        <v>15</v>
      </c>
      <c r="J18" s="14">
        <f>(365*L9)/(J16*H3)</f>
        <v>148.14674151411137</v>
      </c>
      <c r="L18" s="7"/>
    </row>
    <row r="19" spans="3:12">
      <c r="C19" s="8"/>
      <c r="L19" s="7"/>
    </row>
    <row r="20" spans="3:12">
      <c r="C20" s="8" t="s">
        <v>11</v>
      </c>
      <c r="H20" t="s">
        <v>11</v>
      </c>
      <c r="L20" s="7"/>
    </row>
    <row r="21" spans="3:12">
      <c r="C21" s="8"/>
      <c r="E21" t="s">
        <v>13</v>
      </c>
      <c r="J21" t="s">
        <v>13</v>
      </c>
      <c r="L21" s="7"/>
    </row>
    <row r="22" spans="3:12">
      <c r="C22" s="8" t="s">
        <v>16</v>
      </c>
      <c r="E22" s="13">
        <v>0.95</v>
      </c>
      <c r="H22" t="s">
        <v>16</v>
      </c>
      <c r="J22" s="13">
        <v>3.9</v>
      </c>
      <c r="L22" s="7"/>
    </row>
    <row r="23" spans="3:12">
      <c r="C23" s="8"/>
      <c r="L23" s="7"/>
    </row>
    <row r="24" spans="3:12" ht="15.75" thickBot="1">
      <c r="C24" s="15" t="s">
        <v>15</v>
      </c>
      <c r="D24" s="16"/>
      <c r="E24" s="18">
        <f>365*L12/E22*H6</f>
        <v>638.30546842105264</v>
      </c>
      <c r="F24" s="16"/>
      <c r="G24" s="16"/>
      <c r="H24" s="16" t="s">
        <v>15</v>
      </c>
      <c r="I24" s="16"/>
      <c r="J24" s="18">
        <f>365*L12/J22*H6</f>
        <v>155.4846653846154</v>
      </c>
      <c r="K24" s="16"/>
      <c r="L24" s="17"/>
    </row>
    <row r="28" spans="3:12">
      <c r="C28" t="s">
        <v>17</v>
      </c>
    </row>
    <row r="29" spans="3:12">
      <c r="D29" t="s">
        <v>18</v>
      </c>
    </row>
    <row r="30" spans="3:12">
      <c r="D30" t="s">
        <v>19</v>
      </c>
    </row>
    <row r="32" spans="3:12">
      <c r="C32" t="s">
        <v>20</v>
      </c>
    </row>
    <row r="33" spans="4:4">
      <c r="D33" s="19" t="s">
        <v>21</v>
      </c>
    </row>
  </sheetData>
  <phoneticPr fontId="2" type="noConversion"/>
  <hyperlinks>
    <hyperlink ref="D33" r:id="rId1" xr:uid="{543E8D70-4CE1-43AB-8B25-2B7C239AC94D}"/>
    <hyperlink ref="Q1" r:id="rId2" xr:uid="{D3FB01AA-F6AC-4BCB-AA66-D60B3E676935}"/>
  </hyperlinks>
  <pageMargins left="0.7" right="0.7" top="0.75" bottom="0.75" header="0.3" footer="0.3"/>
  <pageSetup orientation="portrait" horizontalDpi="300" verticalDpi="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d7086b8-6922-4dd1-87ba-349039e2b0da">D5M2U376SDUE-1354770984-476</_dlc_DocId>
    <_dlc_DocIdUrl xmlns="bd7086b8-6922-4dd1-87ba-349039e2b0da">
      <Url>https://mncee.sharepoint.com/sites/E250-ElectrifyEverything/_layouts/15/DocIdRedir.aspx?ID=D5M2U376SDUE-1354770984-476</Url>
      <Description>D5M2U376SDUE-1354770984-476</Description>
    </_dlc_DocIdUrl>
    <TaxCatchAll xmlns="bd7086b8-6922-4dd1-87ba-349039e2b0da" xsi:nil="true"/>
    <lcf76f155ced4ddcb4097134ff3c332f xmlns="06461acc-4729-4b9c-a9fa-d73f9f8b1887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F8914033CF2B4489C17DF84E7193D2" ma:contentTypeVersion="13" ma:contentTypeDescription="Create a new document." ma:contentTypeScope="" ma:versionID="9a804e32d8b25ecb3eaa59ffa4366b39">
  <xsd:schema xmlns:xsd="http://www.w3.org/2001/XMLSchema" xmlns:xs="http://www.w3.org/2001/XMLSchema" xmlns:p="http://schemas.microsoft.com/office/2006/metadata/properties" xmlns:ns2="bd7086b8-6922-4dd1-87ba-349039e2b0da" xmlns:ns3="06461acc-4729-4b9c-a9fa-d73f9f8b1887" targetNamespace="http://schemas.microsoft.com/office/2006/metadata/properties" ma:root="true" ma:fieldsID="4a0a56d0c8b251dd7e7620090f25ae52" ns2:_="" ns3:_="">
    <xsd:import namespace="bd7086b8-6922-4dd1-87ba-349039e2b0da"/>
    <xsd:import namespace="06461acc-4729-4b9c-a9fa-d73f9f8b188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086b8-6922-4dd1-87ba-349039e2b0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ff77043-9158-45eb-a575-7f5fe9de8ee1}" ma:internalName="TaxCatchAll" ma:showField="CatchAllData" ma:web="bd7086b8-6922-4dd1-87ba-349039e2b0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61acc-4729-4b9c-a9fa-d73f9f8b18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1851baa-7381-400f-9b48-5a5f088c20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6B141C-6CD6-410E-ADC4-090D38189101}"/>
</file>

<file path=customXml/itemProps2.xml><?xml version="1.0" encoding="utf-8"?>
<ds:datastoreItem xmlns:ds="http://schemas.openxmlformats.org/officeDocument/2006/customXml" ds:itemID="{FB52D48A-EE7E-4837-BA40-BF7A973020B1}"/>
</file>

<file path=customXml/itemProps3.xml><?xml version="1.0" encoding="utf-8"?>
<ds:datastoreItem xmlns:ds="http://schemas.openxmlformats.org/officeDocument/2006/customXml" ds:itemID="{CAE7B4AE-9466-407E-A6C9-1DF694E29A19}"/>
</file>

<file path=customXml/itemProps4.xml><?xml version="1.0" encoding="utf-8"?>
<ds:datastoreItem xmlns:ds="http://schemas.openxmlformats.org/officeDocument/2006/customXml" ds:itemID="{99694541-BBDC-43F8-A301-EA7587C0AB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Center For Energy And Environment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Wildenhaus</dc:creator>
  <cp:keywords/>
  <dc:description/>
  <cp:lastModifiedBy/>
  <cp:revision/>
  <dcterms:created xsi:type="dcterms:W3CDTF">2023-03-30T12:38:01Z</dcterms:created>
  <dcterms:modified xsi:type="dcterms:W3CDTF">2023-04-19T17:03:30Z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0x010100B4F8914033CF2B4489C17DF84E7193D2</vt:lpwstr>
  </property>
  <property fmtid="{D5CDD505-2E9C-101B-9397-08002B2CF9AE}" pid="3" name="Order">
    <vt:r8>72900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_dlc_DocIdItemGuid">
    <vt:lpwstr>7e2d356d-b243-4bf9-b5b0-82c2dbc4b716</vt:lpwstr>
  </property>
</Properties>
</file>